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62-11\Desktop\"/>
    </mc:Choice>
  </mc:AlternateContent>
  <bookViews>
    <workbookView xWindow="0" yWindow="0" windowWidth="20400" windowHeight="7755"/>
  </bookViews>
  <sheets>
    <sheet name="Hoja1" sheetId="1" r:id="rId1"/>
    <sheet name="TIPOS DE FORMULAS" sheetId="2" r:id="rId2"/>
    <sheet name="PLANILLA DE VENTAS" sheetId="3" r:id="rId3"/>
  </sheets>
  <calcPr calcId="152511"/>
</workbook>
</file>

<file path=xl/calcChain.xml><?xml version="1.0" encoding="utf-8"?>
<calcChain xmlns="http://schemas.openxmlformats.org/spreadsheetml/2006/main">
  <c r="E8" i="1" l="1"/>
  <c r="E4" i="1"/>
  <c r="E3" i="1"/>
  <c r="C7" i="2"/>
  <c r="C3" i="2"/>
  <c r="C2" i="2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7" i="3"/>
</calcChain>
</file>

<file path=xl/comments1.xml><?xml version="1.0" encoding="utf-8"?>
<comments xmlns="http://schemas.openxmlformats.org/spreadsheetml/2006/main">
  <authors>
    <author>504-11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7" authorId="0" shape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7" authorId="0" shape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7" authorId="0" shape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<sst xmlns="http://schemas.openxmlformats.org/spreadsheetml/2006/main" count="85" uniqueCount="81">
  <si>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</si>
  <si>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</si>
  <si>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</si>
  <si>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</si>
  <si>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</si>
  <si>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</si>
  <si>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</si>
  <si>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</si>
  <si>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</si>
  <si>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</si>
  <si>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</si>
  <si>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Resta</t>
  </si>
  <si>
    <t>+</t>
  </si>
  <si>
    <t xml:space="preserve"> -</t>
  </si>
  <si>
    <t>CANTIDAD</t>
  </si>
  <si>
    <t>V/UNITARIO</t>
  </si>
  <si>
    <t>TOTAL</t>
  </si>
  <si>
    <t xml:space="preserve"> Formula Directa</t>
  </si>
  <si>
    <t>Formula Inderecta</t>
  </si>
  <si>
    <t>FACTURA</t>
  </si>
  <si>
    <t>CLIENTE</t>
  </si>
  <si>
    <t>PRODUCTO</t>
  </si>
  <si>
    <t>V/ UNITARIO</t>
  </si>
  <si>
    <t>DESCUENTO</t>
  </si>
  <si>
    <t>SUBTOTAL</t>
  </si>
  <si>
    <t xml:space="preserve">VALOR BRUTO </t>
  </si>
  <si>
    <t>IVA</t>
  </si>
  <si>
    <t>R/FUENTE</t>
  </si>
  <si>
    <t>TOTAL A PAGAR</t>
  </si>
  <si>
    <t>PAPELERIA PLANET</t>
  </si>
  <si>
    <t>COLEGIO NUESTRA SEÑORA DEL ROSARIO</t>
  </si>
  <si>
    <t>SECRETARIA DE TRANSPORTES Y T RANSITO GIRARDOTA</t>
  </si>
  <si>
    <t>LITOGRAFIA EDIARTE</t>
  </si>
  <si>
    <t>OFICINA DE ABOGADOS Y CIA</t>
  </si>
  <si>
    <t>COMFAMA GIRARDOTA</t>
  </si>
  <si>
    <t>ALCALDIA MUNICIPAL DE BARBOSA</t>
  </si>
  <si>
    <t>JARDIN NUEVO AMANCER</t>
  </si>
  <si>
    <t>CORONA S.A</t>
  </si>
  <si>
    <t>ENKA DE COLOMBIA</t>
  </si>
  <si>
    <t>COOPERATIVA JOHN F KENEDY</t>
  </si>
  <si>
    <t>COTRAFA</t>
  </si>
  <si>
    <t>SUPERMERCADO LA BONANZA</t>
  </si>
  <si>
    <t>RESTAURANTE JYM</t>
  </si>
  <si>
    <t>CORPORACION ARTES Y OFICIOS</t>
  </si>
  <si>
    <t>CASA DE LA CULTURA PEDRITO RUIZ</t>
  </si>
  <si>
    <t xml:space="preserve">HOSPITAL SAN RAFAEL </t>
  </si>
  <si>
    <t>ALMACEN VARIEDADES KRISTY</t>
  </si>
  <si>
    <t>CONSTRUCCIONES CARLOS E. RESTREPO</t>
  </si>
  <si>
    <t>FERRETERIA  COMO EN CASA</t>
  </si>
  <si>
    <t>DEPOSITO CALICHE</t>
  </si>
  <si>
    <t>COLEGIO ATANACIO GIRARDOT</t>
  </si>
  <si>
    <t>RECARGA DE TONER EPSON</t>
  </si>
  <si>
    <t>AGENDA TAMAÑO PERSONAL</t>
  </si>
  <si>
    <t>VINILOS PRISMACOLOR</t>
  </si>
  <si>
    <t xml:space="preserve"> CARPETAS A-Z</t>
  </si>
  <si>
    <t xml:space="preserve">CARPETAS PARA ARCHIVO TAMAÑO OFICIO </t>
  </si>
  <si>
    <t>LIBRO CONTABLE</t>
  </si>
  <si>
    <t>BOLIGRAFOS TINTA MOJADA</t>
  </si>
  <si>
    <t>CAJA DE CLIPS MARIPOSA X 100 U.</t>
  </si>
  <si>
    <t>BLOCK TAMAÑO OFICIO CUADRCULADO</t>
  </si>
  <si>
    <t xml:space="preserve">CAJA DE RESMAS TAMAÑO CARTA X 15 </t>
  </si>
  <si>
    <t>CAJA DE RESMAS PAPEL TROQUELADO BLANCO X 20 U.</t>
  </si>
  <si>
    <t>TINTA PELIKAN PARA SELLOS</t>
  </si>
  <si>
    <t>CAJA DE LEGAJADORES X 12 U</t>
  </si>
  <si>
    <t>CAJA LAPIZ MIRADO No. 2   X12 U</t>
  </si>
  <si>
    <t>CAJA DE LAPICEROS KILOMETRICO X 12 U</t>
  </si>
  <si>
    <t>BLOCK DE DIBUJO TECNICO</t>
  </si>
  <si>
    <t>TALONARIO DE CAJA MENOR T. GRANDE</t>
  </si>
  <si>
    <t>ROLLOS PARA IMPRESORA DE CAJA X 6 U.</t>
  </si>
  <si>
    <t>PAQUETE DE SOBRES PARA CARTA X 12</t>
  </si>
  <si>
    <t>CAJA DE MARCADORES NEGRO PARA TABLERO X 10 U.</t>
  </si>
  <si>
    <t>GRAPADORA MEDIANA</t>
  </si>
  <si>
    <t>PLANILLA DE VENTAS</t>
  </si>
  <si>
    <t xml:space="preserve"> =2+3^3-4</t>
  </si>
  <si>
    <t xml:space="preserve"> =2+27-4</t>
  </si>
  <si>
    <t xml:space="preserve"> =29-4</t>
  </si>
  <si>
    <t xml:space="preserve"> =25</t>
  </si>
  <si>
    <t xml:space="preserve"> =(2+3)^3-4</t>
  </si>
  <si>
    <t xml:space="preserve"> =5^3-4</t>
  </si>
  <si>
    <t xml:space="preserve"> =125-4</t>
  </si>
  <si>
    <t xml:space="preserve"> =121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</si>
</sst>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[$$-240A]\ * #,##0_);_([$$-240A]\ * \(#,##0\);_([$$-240A]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5" fontId="0" fillId="0" borderId="0" xfId="1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0" fontId="0" fillId="0" borderId="16" xfId="0" applyBorder="1"/>
    <xf numFmtId="165" fontId="0" fillId="0" borderId="0" xfId="1" applyNumberFormat="1" applyFont="1" applyBorder="1"/>
    <xf numFmtId="165" fontId="0" fillId="0" borderId="17" xfId="1" applyNumberFormat="1" applyFont="1" applyBorder="1"/>
    <xf numFmtId="0" fontId="3" fillId="0" borderId="0" xfId="0" applyFont="1" applyAlignment="1">
      <alignment horizontal="center" vertical="center"/>
    </xf>
    <xf numFmtId="0" fontId="0" fillId="0" borderId="21" xfId="0" applyBorder="1" applyAlignment="1">
      <alignment horizontal="center"/>
    </xf>
    <xf numFmtId="166" fontId="0" fillId="0" borderId="2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66" fontId="0" fillId="0" borderId="23" xfId="1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166" fontId="0" fillId="0" borderId="24" xfId="1" applyNumberFormat="1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3" borderId="0" xfId="0" applyFont="1" applyFill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3" fontId="0" fillId="0" borderId="30" xfId="0" applyNumberFormat="1" applyBorder="1" applyAlignment="1">
      <alignment horizontal="center"/>
    </xf>
    <xf numFmtId="0" fontId="0" fillId="0" borderId="32" xfId="0" applyBorder="1" applyAlignment="1">
      <alignment horizontal="left" wrapText="1"/>
    </xf>
    <xf numFmtId="3" fontId="0" fillId="0" borderId="33" xfId="0" applyNumberForma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5" xfId="0" applyBorder="1" applyAlignment="1">
      <alignment horizontal="left" wrapText="1"/>
    </xf>
    <xf numFmtId="3" fontId="0" fillId="0" borderId="36" xfId="0" applyNumberFormat="1" applyBorder="1" applyAlignment="1">
      <alignment horizontal="center"/>
    </xf>
    <xf numFmtId="0" fontId="0" fillId="0" borderId="38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34" xfId="0" applyBorder="1" applyAlignment="1">
      <alignment horizontal="left"/>
    </xf>
    <xf numFmtId="0" fontId="0" fillId="0" borderId="37" xfId="0" applyBorder="1" applyAlignment="1">
      <alignment horizontal="left" wrapText="1"/>
    </xf>
    <xf numFmtId="0" fontId="0" fillId="0" borderId="0" xfId="0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H12" sqref="H12"/>
    </sheetView>
  </sheetViews>
  <sheetFormatPr baseColWidth="10" defaultRowHeight="15" x14ac:dyDescent="0.25"/>
  <cols>
    <col min="1" max="1" width="14.85546875" bestFit="1" customWidth="1"/>
  </cols>
  <sheetData>
    <row r="1" spans="1:7" ht="15.75" thickBot="1" x14ac:dyDescent="0.3">
      <c r="A1" s="49" t="s">
        <v>0</v>
      </c>
      <c r="B1" s="50"/>
      <c r="C1" s="51"/>
    </row>
    <row r="2" spans="1:7" x14ac:dyDescent="0.25">
      <c r="A2" s="8" t="s">
        <v>1</v>
      </c>
      <c r="B2" s="9" t="s">
        <v>2</v>
      </c>
      <c r="C2" s="10" t="s">
        <v>3</v>
      </c>
    </row>
    <row r="3" spans="1:7" x14ac:dyDescent="0.25">
      <c r="A3" s="3" t="s">
        <v>4</v>
      </c>
      <c r="B3" s="2" t="s">
        <v>5</v>
      </c>
      <c r="C3" s="4">
        <v>1</v>
      </c>
      <c r="E3">
        <f>2^3</f>
        <v>8</v>
      </c>
    </row>
    <row r="4" spans="1:7" x14ac:dyDescent="0.25">
      <c r="A4" s="3" t="s">
        <v>6</v>
      </c>
      <c r="B4" s="2" t="s">
        <v>7</v>
      </c>
      <c r="C4" s="4">
        <v>2</v>
      </c>
      <c r="E4">
        <f>2+3^3-4</f>
        <v>25</v>
      </c>
      <c r="F4" t="s">
        <v>73</v>
      </c>
      <c r="G4">
        <v>1</v>
      </c>
    </row>
    <row r="5" spans="1:7" x14ac:dyDescent="0.25">
      <c r="A5" s="3" t="s">
        <v>8</v>
      </c>
      <c r="B5" s="2" t="s">
        <v>9</v>
      </c>
      <c r="C5" s="4">
        <v>2</v>
      </c>
      <c r="F5" t="s">
        <v>74</v>
      </c>
      <c r="G5">
        <v>2</v>
      </c>
    </row>
    <row r="6" spans="1:7" x14ac:dyDescent="0.25">
      <c r="A6" s="3" t="s">
        <v>10</v>
      </c>
      <c r="B6" s="2" t="s">
        <v>12</v>
      </c>
      <c r="C6" s="4">
        <v>3</v>
      </c>
      <c r="F6" t="s">
        <v>75</v>
      </c>
      <c r="G6">
        <v>3</v>
      </c>
    </row>
    <row r="7" spans="1:7" ht="15.75" thickBot="1" x14ac:dyDescent="0.3">
      <c r="A7" s="5" t="s">
        <v>11</v>
      </c>
      <c r="B7" s="6" t="s">
        <v>13</v>
      </c>
      <c r="C7" s="7">
        <v>3</v>
      </c>
      <c r="F7" t="s">
        <v>76</v>
      </c>
      <c r="G7">
        <v>4</v>
      </c>
    </row>
    <row r="8" spans="1:7" x14ac:dyDescent="0.25">
      <c r="A8" s="1"/>
      <c r="B8" s="1"/>
      <c r="C8" s="1"/>
      <c r="E8">
        <f>(2+3)^3-4</f>
        <v>121</v>
      </c>
      <c r="F8" t="s">
        <v>77</v>
      </c>
      <c r="G8">
        <v>1</v>
      </c>
    </row>
    <row r="9" spans="1:7" x14ac:dyDescent="0.25">
      <c r="A9" s="1"/>
      <c r="B9" s="1"/>
      <c r="C9" s="1"/>
      <c r="F9" t="s">
        <v>78</v>
      </c>
      <c r="G9">
        <v>2</v>
      </c>
    </row>
    <row r="10" spans="1:7" x14ac:dyDescent="0.25">
      <c r="F10" t="s">
        <v>79</v>
      </c>
      <c r="G10">
        <v>3</v>
      </c>
    </row>
    <row r="11" spans="1:7" x14ac:dyDescent="0.25">
      <c r="F11" t="s">
        <v>80</v>
      </c>
      <c r="G11">
        <v>4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2" sqref="D2"/>
    </sheetView>
  </sheetViews>
  <sheetFormatPr baseColWidth="10" defaultRowHeight="15" x14ac:dyDescent="0.25"/>
  <sheetData>
    <row r="1" spans="1:3" ht="18.75" customHeight="1" x14ac:dyDescent="0.25">
      <c r="A1" s="12" t="s">
        <v>14</v>
      </c>
      <c r="B1" s="13" t="s">
        <v>15</v>
      </c>
      <c r="C1" s="14" t="s">
        <v>16</v>
      </c>
    </row>
    <row r="2" spans="1:3" x14ac:dyDescent="0.25">
      <c r="A2" s="15">
        <v>50</v>
      </c>
      <c r="B2" s="16">
        <v>2000</v>
      </c>
      <c r="C2" s="17">
        <f>10*2000</f>
        <v>20000</v>
      </c>
    </row>
    <row r="3" spans="1:3" ht="15.75" thickBot="1" x14ac:dyDescent="0.3">
      <c r="A3" s="18">
        <v>50</v>
      </c>
      <c r="B3" s="19">
        <v>2000</v>
      </c>
      <c r="C3" s="17">
        <f>10*2000</f>
        <v>20000</v>
      </c>
    </row>
    <row r="4" spans="1:3" x14ac:dyDescent="0.25">
      <c r="A4" s="52" t="s">
        <v>17</v>
      </c>
      <c r="B4" s="52"/>
      <c r="C4" s="52"/>
    </row>
    <row r="5" spans="1:3" ht="15.75" thickBot="1" x14ac:dyDescent="0.3">
      <c r="B5" s="11"/>
      <c r="C5" s="11"/>
    </row>
    <row r="6" spans="1:3" x14ac:dyDescent="0.25">
      <c r="A6" s="12" t="s">
        <v>14</v>
      </c>
      <c r="B6" s="13" t="s">
        <v>15</v>
      </c>
      <c r="C6" s="14" t="s">
        <v>16</v>
      </c>
    </row>
    <row r="7" spans="1:3" x14ac:dyDescent="0.25">
      <c r="A7" s="20">
        <v>50</v>
      </c>
      <c r="B7" s="21">
        <v>2000</v>
      </c>
      <c r="C7" s="22">
        <f>A7*B7</f>
        <v>100000</v>
      </c>
    </row>
    <row r="8" spans="1:3" x14ac:dyDescent="0.25">
      <c r="A8" s="20"/>
      <c r="B8" s="21"/>
      <c r="C8" s="22"/>
    </row>
    <row r="9" spans="1:3" ht="15.75" thickBot="1" x14ac:dyDescent="0.3">
      <c r="A9" s="53" t="s">
        <v>18</v>
      </c>
      <c r="B9" s="54"/>
      <c r="C9" s="55"/>
    </row>
  </sheetData>
  <mergeCells count="2">
    <mergeCell ref="A4:C4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"/>
  <sheetViews>
    <sheetView topLeftCell="A7" zoomScale="73" zoomScaleNormal="73" workbookViewId="0">
      <selection activeCell="K8" sqref="K8"/>
    </sheetView>
  </sheetViews>
  <sheetFormatPr baseColWidth="10" defaultRowHeight="15" x14ac:dyDescent="0.25"/>
  <cols>
    <col min="1" max="1" width="12.140625" bestFit="1" customWidth="1"/>
    <col min="2" max="2" width="40.140625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5.140625" bestFit="1" customWidth="1"/>
    <col min="8" max="8" width="15.5703125" bestFit="1" customWidth="1"/>
    <col min="9" max="9" width="14" bestFit="1" customWidth="1"/>
    <col min="10" max="10" width="13" bestFit="1" customWidth="1"/>
    <col min="11" max="11" width="18.42578125" bestFit="1" customWidth="1"/>
  </cols>
  <sheetData>
    <row r="1" spans="1:13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3" ht="33.75" x14ac:dyDescent="0.25">
      <c r="A2" s="56" t="s">
        <v>29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3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3" ht="31.5" x14ac:dyDescent="0.5">
      <c r="A4" s="57" t="s">
        <v>72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3" ht="24.75" customHeight="1" thickBot="1" x14ac:dyDescent="0.3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3" ht="22.5" customHeight="1" thickBot="1" x14ac:dyDescent="0.3">
      <c r="A6" s="34" t="s">
        <v>19</v>
      </c>
      <c r="B6" s="35" t="s">
        <v>20</v>
      </c>
      <c r="C6" s="36" t="s">
        <v>21</v>
      </c>
      <c r="D6" s="31" t="s">
        <v>14</v>
      </c>
      <c r="E6" s="31" t="s">
        <v>22</v>
      </c>
      <c r="F6" s="31" t="s">
        <v>25</v>
      </c>
      <c r="G6" s="31" t="s">
        <v>23</v>
      </c>
      <c r="H6" s="31" t="s">
        <v>24</v>
      </c>
      <c r="I6" s="31" t="s">
        <v>26</v>
      </c>
      <c r="J6" s="31" t="s">
        <v>27</v>
      </c>
      <c r="K6" s="32" t="s">
        <v>28</v>
      </c>
      <c r="L6" s="23"/>
    </row>
    <row r="7" spans="1:13" ht="51" customHeight="1" thickBot="1" x14ac:dyDescent="0.3">
      <c r="A7" s="37">
        <v>654</v>
      </c>
      <c r="B7" s="44" t="s">
        <v>30</v>
      </c>
      <c r="C7" s="38" t="s">
        <v>60</v>
      </c>
      <c r="D7" s="24">
        <v>10</v>
      </c>
      <c r="E7" s="25">
        <v>54780</v>
      </c>
      <c r="F7" s="25">
        <f>D7*E7</f>
        <v>547800</v>
      </c>
      <c r="G7" s="25">
        <f>F7*5%</f>
        <v>27390</v>
      </c>
      <c r="H7" s="25">
        <f>F7-G7</f>
        <v>520410</v>
      </c>
      <c r="I7" s="25">
        <f>H7*16%</f>
        <v>83265.600000000006</v>
      </c>
      <c r="J7" s="25">
        <f>H7*3.5%</f>
        <v>18214.350000000002</v>
      </c>
      <c r="K7" s="26">
        <f>H7+I7-J7</f>
        <v>585461.25</v>
      </c>
    </row>
    <row r="8" spans="1:13" ht="30.75" thickBot="1" x14ac:dyDescent="0.3">
      <c r="A8" s="39">
        <v>655</v>
      </c>
      <c r="B8" s="45" t="s">
        <v>31</v>
      </c>
      <c r="C8" s="40" t="s">
        <v>51</v>
      </c>
      <c r="D8" s="27">
        <v>20</v>
      </c>
      <c r="E8" s="28">
        <v>22544</v>
      </c>
      <c r="F8" s="25">
        <f t="shared" ref="F8:F27" si="0">D8*E8</f>
        <v>450880</v>
      </c>
      <c r="G8" s="25">
        <f t="shared" ref="G8:G27" si="1">F8*5%</f>
        <v>22544</v>
      </c>
      <c r="H8" s="25">
        <f t="shared" ref="H8:H27" si="2">F8-G8</f>
        <v>428336</v>
      </c>
      <c r="I8" s="25">
        <f t="shared" ref="I8:I27" si="3">H8*16%</f>
        <v>68533.759999999995</v>
      </c>
      <c r="J8" s="25">
        <f t="shared" ref="J8:J27" si="4">H8*3.5%</f>
        <v>14991.760000000002</v>
      </c>
      <c r="K8" s="26">
        <f t="shared" ref="K8:K27" si="5">H8+I8-J8</f>
        <v>481878</v>
      </c>
      <c r="M8" s="11"/>
    </row>
    <row r="9" spans="1:13" ht="30.75" thickBot="1" x14ac:dyDescent="0.3">
      <c r="A9" s="39">
        <v>656</v>
      </c>
      <c r="B9" s="45" t="s">
        <v>32</v>
      </c>
      <c r="C9" s="41" t="s">
        <v>67</v>
      </c>
      <c r="D9" s="27">
        <v>20</v>
      </c>
      <c r="E9" s="28">
        <v>870</v>
      </c>
      <c r="F9" s="25">
        <f t="shared" si="0"/>
        <v>17400</v>
      </c>
      <c r="G9" s="25">
        <f t="shared" si="1"/>
        <v>870</v>
      </c>
      <c r="H9" s="25">
        <f t="shared" si="2"/>
        <v>16530</v>
      </c>
      <c r="I9" s="25">
        <f t="shared" si="3"/>
        <v>2644.8</v>
      </c>
      <c r="J9" s="25">
        <f t="shared" si="4"/>
        <v>578.55000000000007</v>
      </c>
      <c r="K9" s="26">
        <f t="shared" si="5"/>
        <v>18596.25</v>
      </c>
      <c r="M9" s="11"/>
    </row>
    <row r="10" spans="1:13" ht="15.75" thickBot="1" x14ac:dyDescent="0.3">
      <c r="A10" s="39">
        <v>657</v>
      </c>
      <c r="B10" s="46" t="s">
        <v>33</v>
      </c>
      <c r="C10" s="40" t="s">
        <v>52</v>
      </c>
      <c r="D10" s="27">
        <v>20</v>
      </c>
      <c r="E10" s="28">
        <v>9105</v>
      </c>
      <c r="F10" s="25">
        <f t="shared" si="0"/>
        <v>182100</v>
      </c>
      <c r="G10" s="25">
        <f t="shared" si="1"/>
        <v>9105</v>
      </c>
      <c r="H10" s="25">
        <f t="shared" si="2"/>
        <v>172995</v>
      </c>
      <c r="I10" s="25">
        <f t="shared" si="3"/>
        <v>27679.200000000001</v>
      </c>
      <c r="J10" s="25">
        <f t="shared" si="4"/>
        <v>6054.8250000000007</v>
      </c>
      <c r="K10" s="26">
        <f t="shared" si="5"/>
        <v>194619.375</v>
      </c>
      <c r="M10" s="11"/>
    </row>
    <row r="11" spans="1:13" ht="15.75" thickBot="1" x14ac:dyDescent="0.3">
      <c r="A11" s="39">
        <v>658</v>
      </c>
      <c r="B11" s="46" t="s">
        <v>34</v>
      </c>
      <c r="C11" s="40" t="s">
        <v>54</v>
      </c>
      <c r="D11" s="27">
        <v>20</v>
      </c>
      <c r="E11" s="28">
        <v>6700</v>
      </c>
      <c r="F11" s="25">
        <f t="shared" si="0"/>
        <v>134000</v>
      </c>
      <c r="G11" s="25">
        <f t="shared" si="1"/>
        <v>6700</v>
      </c>
      <c r="H11" s="25">
        <f t="shared" si="2"/>
        <v>127300</v>
      </c>
      <c r="I11" s="25">
        <f t="shared" si="3"/>
        <v>20368</v>
      </c>
      <c r="J11" s="25">
        <f t="shared" si="4"/>
        <v>4455.5</v>
      </c>
      <c r="K11" s="26">
        <f t="shared" si="5"/>
        <v>143212.5</v>
      </c>
      <c r="M11" s="11"/>
    </row>
    <row r="12" spans="1:13" ht="30.75" thickBot="1" x14ac:dyDescent="0.3">
      <c r="A12" s="39">
        <v>659</v>
      </c>
      <c r="B12" s="45" t="s">
        <v>35</v>
      </c>
      <c r="C12" s="41" t="s">
        <v>55</v>
      </c>
      <c r="D12" s="27">
        <v>20</v>
      </c>
      <c r="E12" s="28">
        <v>8537</v>
      </c>
      <c r="F12" s="25">
        <f t="shared" si="0"/>
        <v>170740</v>
      </c>
      <c r="G12" s="25">
        <f t="shared" si="1"/>
        <v>8537</v>
      </c>
      <c r="H12" s="25">
        <f t="shared" si="2"/>
        <v>162203</v>
      </c>
      <c r="I12" s="25">
        <f t="shared" si="3"/>
        <v>25952.48</v>
      </c>
      <c r="J12" s="25">
        <f t="shared" si="4"/>
        <v>5677.1050000000005</v>
      </c>
      <c r="K12" s="26">
        <f t="shared" si="5"/>
        <v>182478.375</v>
      </c>
      <c r="M12" s="11"/>
    </row>
    <row r="13" spans="1:13" ht="15.75" thickBot="1" x14ac:dyDescent="0.3">
      <c r="A13" s="39">
        <v>660</v>
      </c>
      <c r="B13" s="45" t="s">
        <v>36</v>
      </c>
      <c r="C13" s="41" t="s">
        <v>53</v>
      </c>
      <c r="D13" s="27">
        <v>20</v>
      </c>
      <c r="E13" s="28">
        <v>920</v>
      </c>
      <c r="F13" s="25">
        <f t="shared" si="0"/>
        <v>18400</v>
      </c>
      <c r="G13" s="25">
        <f t="shared" si="1"/>
        <v>920</v>
      </c>
      <c r="H13" s="25">
        <f t="shared" si="2"/>
        <v>17480</v>
      </c>
      <c r="I13" s="25">
        <f t="shared" si="3"/>
        <v>2796.8</v>
      </c>
      <c r="J13" s="25">
        <f t="shared" si="4"/>
        <v>611.80000000000007</v>
      </c>
      <c r="K13" s="26">
        <f t="shared" si="5"/>
        <v>19665</v>
      </c>
    </row>
    <row r="14" spans="1:13" ht="15.75" thickBot="1" x14ac:dyDescent="0.3">
      <c r="A14" s="39">
        <v>661</v>
      </c>
      <c r="B14" s="45" t="s">
        <v>37</v>
      </c>
      <c r="C14" s="41" t="s">
        <v>69</v>
      </c>
      <c r="D14" s="27">
        <v>20</v>
      </c>
      <c r="E14" s="28">
        <v>3300</v>
      </c>
      <c r="F14" s="25">
        <f t="shared" si="0"/>
        <v>66000</v>
      </c>
      <c r="G14" s="25">
        <f t="shared" si="1"/>
        <v>3300</v>
      </c>
      <c r="H14" s="25">
        <f t="shared" si="2"/>
        <v>62700</v>
      </c>
      <c r="I14" s="25">
        <f t="shared" si="3"/>
        <v>10032</v>
      </c>
      <c r="J14" s="25">
        <f t="shared" si="4"/>
        <v>2194.5</v>
      </c>
      <c r="K14" s="26">
        <f t="shared" si="5"/>
        <v>70537.5</v>
      </c>
    </row>
    <row r="15" spans="1:13" ht="15.75" thickBot="1" x14ac:dyDescent="0.3">
      <c r="A15" s="39">
        <v>662</v>
      </c>
      <c r="B15" s="45" t="s">
        <v>38</v>
      </c>
      <c r="C15" s="41" t="s">
        <v>56</v>
      </c>
      <c r="D15" s="27">
        <v>20</v>
      </c>
      <c r="E15" s="28">
        <v>5400</v>
      </c>
      <c r="F15" s="25">
        <f t="shared" si="0"/>
        <v>108000</v>
      </c>
      <c r="G15" s="25">
        <f t="shared" si="1"/>
        <v>5400</v>
      </c>
      <c r="H15" s="25">
        <f t="shared" si="2"/>
        <v>102600</v>
      </c>
      <c r="I15" s="25">
        <f t="shared" si="3"/>
        <v>16416</v>
      </c>
      <c r="J15" s="25">
        <f t="shared" si="4"/>
        <v>3591.0000000000005</v>
      </c>
      <c r="K15" s="26">
        <f t="shared" si="5"/>
        <v>115425</v>
      </c>
    </row>
    <row r="16" spans="1:13" ht="15.75" thickBot="1" x14ac:dyDescent="0.3">
      <c r="A16" s="39">
        <v>663</v>
      </c>
      <c r="B16" s="45" t="s">
        <v>39</v>
      </c>
      <c r="C16" s="41" t="s">
        <v>57</v>
      </c>
      <c r="D16" s="27">
        <v>20</v>
      </c>
      <c r="E16" s="28">
        <v>1105</v>
      </c>
      <c r="F16" s="25">
        <f t="shared" si="0"/>
        <v>22100</v>
      </c>
      <c r="G16" s="25">
        <f t="shared" si="1"/>
        <v>1105</v>
      </c>
      <c r="H16" s="25">
        <f t="shared" si="2"/>
        <v>20995</v>
      </c>
      <c r="I16" s="25">
        <f t="shared" si="3"/>
        <v>3359.2000000000003</v>
      </c>
      <c r="J16" s="25">
        <f t="shared" si="4"/>
        <v>734.82500000000005</v>
      </c>
      <c r="K16" s="26">
        <f t="shared" si="5"/>
        <v>23619.375</v>
      </c>
    </row>
    <row r="17" spans="1:11" ht="15.75" thickBot="1" x14ac:dyDescent="0.3">
      <c r="A17" s="39">
        <v>664</v>
      </c>
      <c r="B17" s="45" t="s">
        <v>40</v>
      </c>
      <c r="C17" s="41" t="s">
        <v>58</v>
      </c>
      <c r="D17" s="27">
        <v>20</v>
      </c>
      <c r="E17" s="28">
        <v>1000</v>
      </c>
      <c r="F17" s="25">
        <f t="shared" si="0"/>
        <v>20000</v>
      </c>
      <c r="G17" s="25">
        <f t="shared" si="1"/>
        <v>1000</v>
      </c>
      <c r="H17" s="25">
        <f t="shared" si="2"/>
        <v>19000</v>
      </c>
      <c r="I17" s="25">
        <f t="shared" si="3"/>
        <v>3040</v>
      </c>
      <c r="J17" s="25">
        <f t="shared" si="4"/>
        <v>665.00000000000011</v>
      </c>
      <c r="K17" s="26">
        <f t="shared" si="5"/>
        <v>21375</v>
      </c>
    </row>
    <row r="18" spans="1:11" ht="30.75" thickBot="1" x14ac:dyDescent="0.3">
      <c r="A18" s="39">
        <v>665</v>
      </c>
      <c r="B18" s="45" t="s">
        <v>41</v>
      </c>
      <c r="C18" s="41" t="s">
        <v>68</v>
      </c>
      <c r="D18" s="27">
        <v>20</v>
      </c>
      <c r="E18" s="28">
        <v>6270</v>
      </c>
      <c r="F18" s="25">
        <f t="shared" si="0"/>
        <v>125400</v>
      </c>
      <c r="G18" s="25">
        <f t="shared" si="1"/>
        <v>6270</v>
      </c>
      <c r="H18" s="25">
        <f t="shared" si="2"/>
        <v>119130</v>
      </c>
      <c r="I18" s="25">
        <f t="shared" si="3"/>
        <v>19060.8</v>
      </c>
      <c r="J18" s="25">
        <f t="shared" si="4"/>
        <v>4169.55</v>
      </c>
      <c r="K18" s="26">
        <f t="shared" si="5"/>
        <v>134021.25</v>
      </c>
    </row>
    <row r="19" spans="1:11" ht="30.75" thickBot="1" x14ac:dyDescent="0.3">
      <c r="A19" s="39">
        <v>666</v>
      </c>
      <c r="B19" s="45" t="s">
        <v>42</v>
      </c>
      <c r="C19" s="41" t="s">
        <v>59</v>
      </c>
      <c r="D19" s="27">
        <v>20</v>
      </c>
      <c r="E19" s="28">
        <v>800</v>
      </c>
      <c r="F19" s="25">
        <f t="shared" si="0"/>
        <v>16000</v>
      </c>
      <c r="G19" s="25">
        <f t="shared" si="1"/>
        <v>800</v>
      </c>
      <c r="H19" s="25">
        <f t="shared" si="2"/>
        <v>15200</v>
      </c>
      <c r="I19" s="25">
        <f t="shared" si="3"/>
        <v>2432</v>
      </c>
      <c r="J19" s="25">
        <f t="shared" si="4"/>
        <v>532</v>
      </c>
      <c r="K19" s="26">
        <f t="shared" si="5"/>
        <v>17100</v>
      </c>
    </row>
    <row r="20" spans="1:11" ht="30.75" thickBot="1" x14ac:dyDescent="0.3">
      <c r="A20" s="39">
        <v>667</v>
      </c>
      <c r="B20" s="45" t="s">
        <v>43</v>
      </c>
      <c r="C20" s="41" t="s">
        <v>70</v>
      </c>
      <c r="D20" s="27">
        <v>20</v>
      </c>
      <c r="E20" s="28">
        <v>10478</v>
      </c>
      <c r="F20" s="25">
        <f t="shared" si="0"/>
        <v>209560</v>
      </c>
      <c r="G20" s="25">
        <f t="shared" si="1"/>
        <v>10478</v>
      </c>
      <c r="H20" s="25">
        <f t="shared" si="2"/>
        <v>199082</v>
      </c>
      <c r="I20" s="25">
        <f t="shared" si="3"/>
        <v>31853.119999999999</v>
      </c>
      <c r="J20" s="25">
        <f t="shared" si="4"/>
        <v>6967.8700000000008</v>
      </c>
      <c r="K20" s="26">
        <f t="shared" si="5"/>
        <v>223967.25</v>
      </c>
    </row>
    <row r="21" spans="1:11" ht="15.75" thickBot="1" x14ac:dyDescent="0.3">
      <c r="A21" s="39">
        <v>668</v>
      </c>
      <c r="B21" s="45" t="s">
        <v>44</v>
      </c>
      <c r="C21" s="41" t="s">
        <v>71</v>
      </c>
      <c r="D21" s="27">
        <v>20</v>
      </c>
      <c r="E21" s="28">
        <v>4607</v>
      </c>
      <c r="F21" s="25">
        <f t="shared" si="0"/>
        <v>92140</v>
      </c>
      <c r="G21" s="25">
        <f t="shared" si="1"/>
        <v>4607</v>
      </c>
      <c r="H21" s="25">
        <f t="shared" si="2"/>
        <v>87533</v>
      </c>
      <c r="I21" s="25">
        <f t="shared" si="3"/>
        <v>14005.28</v>
      </c>
      <c r="J21" s="25">
        <f t="shared" si="4"/>
        <v>3063.6550000000002</v>
      </c>
      <c r="K21" s="26">
        <f t="shared" si="5"/>
        <v>98474.625</v>
      </c>
    </row>
    <row r="22" spans="1:11" ht="30.75" thickBot="1" x14ac:dyDescent="0.3">
      <c r="A22" s="39">
        <v>669</v>
      </c>
      <c r="B22" s="45" t="s">
        <v>45</v>
      </c>
      <c r="C22" s="41" t="s">
        <v>61</v>
      </c>
      <c r="D22" s="27">
        <v>20</v>
      </c>
      <c r="E22" s="28">
        <v>62360</v>
      </c>
      <c r="F22" s="25">
        <f t="shared" si="0"/>
        <v>1247200</v>
      </c>
      <c r="G22" s="25">
        <f t="shared" si="1"/>
        <v>62360</v>
      </c>
      <c r="H22" s="25">
        <f t="shared" si="2"/>
        <v>1184840</v>
      </c>
      <c r="I22" s="25">
        <f t="shared" si="3"/>
        <v>189574.39999999999</v>
      </c>
      <c r="J22" s="25">
        <f t="shared" si="4"/>
        <v>41469.4</v>
      </c>
      <c r="K22" s="26">
        <f t="shared" si="5"/>
        <v>1332945</v>
      </c>
    </row>
    <row r="23" spans="1:11" ht="15.75" thickBot="1" x14ac:dyDescent="0.3">
      <c r="A23" s="39">
        <v>670</v>
      </c>
      <c r="B23" s="45" t="s">
        <v>46</v>
      </c>
      <c r="C23" s="41" t="s">
        <v>62</v>
      </c>
      <c r="D23" s="27">
        <v>20</v>
      </c>
      <c r="E23" s="28">
        <v>1000</v>
      </c>
      <c r="F23" s="25">
        <f t="shared" si="0"/>
        <v>20000</v>
      </c>
      <c r="G23" s="25">
        <f t="shared" si="1"/>
        <v>1000</v>
      </c>
      <c r="H23" s="25">
        <f t="shared" si="2"/>
        <v>19000</v>
      </c>
      <c r="I23" s="25">
        <f t="shared" si="3"/>
        <v>3040</v>
      </c>
      <c r="J23" s="25">
        <f t="shared" si="4"/>
        <v>665.00000000000011</v>
      </c>
      <c r="K23" s="26">
        <f t="shared" si="5"/>
        <v>21375</v>
      </c>
    </row>
    <row r="24" spans="1:11" ht="15.75" thickBot="1" x14ac:dyDescent="0.3">
      <c r="A24" s="39">
        <v>671</v>
      </c>
      <c r="B24" s="45" t="s">
        <v>47</v>
      </c>
      <c r="C24" s="41" t="s">
        <v>64</v>
      </c>
      <c r="D24" s="27">
        <v>20</v>
      </c>
      <c r="E24" s="28">
        <v>5256</v>
      </c>
      <c r="F24" s="25">
        <f t="shared" si="0"/>
        <v>105120</v>
      </c>
      <c r="G24" s="25">
        <f t="shared" si="1"/>
        <v>5256</v>
      </c>
      <c r="H24" s="25">
        <f t="shared" si="2"/>
        <v>99864</v>
      </c>
      <c r="I24" s="25">
        <f t="shared" si="3"/>
        <v>15978.24</v>
      </c>
      <c r="J24" s="25">
        <f t="shared" si="4"/>
        <v>3495.2400000000002</v>
      </c>
      <c r="K24" s="26">
        <f t="shared" si="5"/>
        <v>112347</v>
      </c>
    </row>
    <row r="25" spans="1:11" ht="15.75" thickBot="1" x14ac:dyDescent="0.3">
      <c r="A25" s="39">
        <v>672</v>
      </c>
      <c r="B25" s="45" t="s">
        <v>48</v>
      </c>
      <c r="C25" s="41" t="s">
        <v>63</v>
      </c>
      <c r="D25" s="27">
        <v>20</v>
      </c>
      <c r="E25" s="28">
        <v>5148</v>
      </c>
      <c r="F25" s="25">
        <f t="shared" si="0"/>
        <v>102960</v>
      </c>
      <c r="G25" s="25">
        <f t="shared" si="1"/>
        <v>5148</v>
      </c>
      <c r="H25" s="25">
        <f t="shared" si="2"/>
        <v>97812</v>
      </c>
      <c r="I25" s="25">
        <f t="shared" si="3"/>
        <v>15649.92</v>
      </c>
      <c r="J25" s="25">
        <f t="shared" si="4"/>
        <v>3423.4200000000005</v>
      </c>
      <c r="K25" s="26">
        <f t="shared" si="5"/>
        <v>110038.5</v>
      </c>
    </row>
    <row r="26" spans="1:11" ht="30.75" thickBot="1" x14ac:dyDescent="0.3">
      <c r="A26" s="39">
        <v>673</v>
      </c>
      <c r="B26" s="45" t="s">
        <v>49</v>
      </c>
      <c r="C26" s="41" t="s">
        <v>65</v>
      </c>
      <c r="D26" s="27">
        <v>20</v>
      </c>
      <c r="E26" s="28">
        <v>1990</v>
      </c>
      <c r="F26" s="25">
        <f t="shared" si="0"/>
        <v>39800</v>
      </c>
      <c r="G26" s="25">
        <f t="shared" si="1"/>
        <v>1990</v>
      </c>
      <c r="H26" s="25">
        <f t="shared" si="2"/>
        <v>37810</v>
      </c>
      <c r="I26" s="25">
        <f t="shared" si="3"/>
        <v>6049.6</v>
      </c>
      <c r="J26" s="25">
        <f t="shared" si="4"/>
        <v>1323.3500000000001</v>
      </c>
      <c r="K26" s="26">
        <f t="shared" si="5"/>
        <v>42536.25</v>
      </c>
    </row>
    <row r="27" spans="1:11" ht="15.75" thickBot="1" x14ac:dyDescent="0.3">
      <c r="A27" s="42">
        <v>674</v>
      </c>
      <c r="B27" s="47" t="s">
        <v>50</v>
      </c>
      <c r="C27" s="43" t="s">
        <v>66</v>
      </c>
      <c r="D27" s="29">
        <v>20</v>
      </c>
      <c r="E27" s="30">
        <v>6986</v>
      </c>
      <c r="F27" s="25">
        <f t="shared" si="0"/>
        <v>139720</v>
      </c>
      <c r="G27" s="25">
        <f t="shared" si="1"/>
        <v>6986</v>
      </c>
      <c r="H27" s="25">
        <f t="shared" si="2"/>
        <v>132734</v>
      </c>
      <c r="I27" s="25">
        <f t="shared" si="3"/>
        <v>21237.439999999999</v>
      </c>
      <c r="J27" s="25">
        <f t="shared" si="4"/>
        <v>4645.6900000000005</v>
      </c>
      <c r="K27" s="26">
        <f t="shared" si="5"/>
        <v>149325.75</v>
      </c>
    </row>
    <row r="28" spans="1:11" x14ac:dyDescent="0.25">
      <c r="B28" s="48"/>
    </row>
  </sheetData>
  <mergeCells count="2">
    <mergeCell ref="A2:K2"/>
    <mergeCell ref="A4:K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TIPOS DE FORMULAS</vt:lpstr>
      <vt:lpstr>PLANILLA DE VENTAS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504-11</dc:creator>
  <cp:lastModifiedBy>01062-11</cp:lastModifiedBy>
  <dcterms:created xsi:type="dcterms:W3CDTF">2012-10-24T23:46:11Z</dcterms:created>
  <dcterms:modified xsi:type="dcterms:W3CDTF">2015-10-10T12:22:22Z</dcterms:modified>
</cp:coreProperties>
</file>